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aengin-my.sharepoint.com/personal/vikas_ga-engineering_co_uk/Documents/Personal/HELTC/HELTC Treasurer/Membership/"/>
    </mc:Choice>
  </mc:AlternateContent>
  <xr:revisionPtr revIDLastSave="0" documentId="8_{B65F700D-7E90-44F3-A7F4-BEB5643E838C}" xr6:coauthVersionLast="47" xr6:coauthVersionMax="47" xr10:uidLastSave="{00000000-0000-0000-0000-000000000000}"/>
  <bookViews>
    <workbookView xWindow="2535" yWindow="0" windowWidth="13815" windowHeight="15585" tabRatio="508" xr2:uid="{2DB03790-DE83-4A59-A5E8-54AC5F9C31B4}"/>
  </bookViews>
  <sheets>
    <sheet name="Sheet1" sheetId="1" r:id="rId1"/>
    <sheet name="Sheet2" sheetId="2" state="hidden" r:id="rId2"/>
  </sheets>
  <definedNames>
    <definedName name="FeeTable">Sheet1!$R$29:$S$41</definedName>
    <definedName name="Type">Sheet1!$R$30:$R$41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 l="1"/>
  <c r="O19" i="1" s="1"/>
  <c r="L18" i="1"/>
  <c r="O18" i="1" s="1"/>
  <c r="L17" i="1"/>
  <c r="O17" i="1" s="1"/>
  <c r="L16" i="1"/>
  <c r="O16" i="1" s="1"/>
  <c r="L15" i="1"/>
  <c r="O15" i="1" s="1"/>
  <c r="L14" i="1"/>
  <c r="O14" i="1" s="1"/>
  <c r="L13" i="1"/>
  <c r="O13" i="1" s="1"/>
  <c r="G19" i="1"/>
  <c r="G18" i="1"/>
  <c r="G17" i="1"/>
  <c r="G16" i="1"/>
  <c r="G15" i="1"/>
  <c r="G14" i="1"/>
  <c r="G13" i="1"/>
  <c r="B26" i="1"/>
  <c r="M19" i="1" l="1"/>
  <c r="S19" i="1" s="1"/>
  <c r="M18" i="1"/>
  <c r="S18" i="1" s="1"/>
  <c r="M17" i="1"/>
  <c r="S17" i="1" s="1"/>
  <c r="M15" i="1"/>
  <c r="S15" i="1" s="1"/>
  <c r="M16" i="1"/>
  <c r="S16" i="1" s="1"/>
  <c r="M13" i="1"/>
  <c r="S13" i="1" s="1"/>
  <c r="M14" i="1"/>
  <c r="S14" i="1" s="1"/>
  <c r="T18" i="1" l="1"/>
  <c r="T17" i="1"/>
  <c r="T15" i="1"/>
  <c r="T13" i="1"/>
  <c r="T19" i="1"/>
  <c r="T16" i="1"/>
  <c r="T14" i="1"/>
  <c r="M22" i="1"/>
  <c r="Q11" i="1"/>
  <c r="T22" i="1" l="1"/>
  <c r="T20" i="1"/>
  <c r="S22" i="1" l="1"/>
  <c r="S20" i="1"/>
  <c r="G20" i="1" s="1"/>
  <c r="S23" i="1" l="1"/>
  <c r="G22" i="1" l="1"/>
</calcChain>
</file>

<file path=xl/sharedStrings.xml><?xml version="1.0" encoding="utf-8"?>
<sst xmlns="http://schemas.openxmlformats.org/spreadsheetml/2006/main" count="69" uniqueCount="55">
  <si>
    <t>V1</t>
  </si>
  <si>
    <t>Title</t>
  </si>
  <si>
    <t xml:space="preserve">Name </t>
  </si>
  <si>
    <t>DOB</t>
  </si>
  <si>
    <t>Mobile</t>
  </si>
  <si>
    <t>Email</t>
  </si>
  <si>
    <t>Membership Type</t>
  </si>
  <si>
    <t>Name</t>
  </si>
  <si>
    <t>Fee</t>
  </si>
  <si>
    <t>Discount</t>
  </si>
  <si>
    <t>Choose Category from dropdown</t>
  </si>
  <si>
    <t>Total</t>
  </si>
  <si>
    <t>Total after discount</t>
  </si>
  <si>
    <t>Address</t>
  </si>
  <si>
    <t>Date</t>
  </si>
  <si>
    <t>Payment to:</t>
  </si>
  <si>
    <t xml:space="preserve">Hatch End Lawn Tennis Company Ltd - Barclays Bank, Sort Code 20 73 53, Account No 00458244 </t>
  </si>
  <si>
    <r>
      <t>Reference:</t>
    </r>
    <r>
      <rPr>
        <sz val="11"/>
        <color theme="1"/>
        <rFont val="Calibri"/>
        <family val="2"/>
        <scheme val="minor"/>
      </rPr>
      <t xml:space="preserve"> </t>
    </r>
  </si>
  <si>
    <t>Your first Name and Surname or that of the lead member if more than one member of your family is joining.  If you have any questions, please email our Membership Secretary on heltcmembers@hotmail.co.uk</t>
  </si>
  <si>
    <t>Data Protection:  By paying your subscription, you confirm that you consent to the Club using the information provided as described in the Data Protection Policy which is available on the noticeboard in the clubhouse and on the website:  https://www.heltc.org/copy-of-safeguarding-and-diversity</t>
  </si>
  <si>
    <r>
      <t>Other:</t>
    </r>
    <r>
      <rPr>
        <sz val="11"/>
        <color theme="1"/>
        <rFont val="Calibri"/>
        <family val="2"/>
        <scheme val="minor"/>
      </rPr>
      <t xml:space="preserve">  By paying your subscription, you also confirm the following:</t>
    </r>
  </si>
  <si>
    <r>
      <t>·</t>
    </r>
    <r>
      <rPr>
        <sz val="7"/>
        <color theme="1"/>
        <rFont val="Times New Roman"/>
        <family val="1"/>
      </rPr>
      <t xml:space="preserve">         </t>
    </r>
    <r>
      <rPr>
        <sz val="11"/>
        <color theme="1"/>
        <rFont val="Calibri"/>
        <family val="2"/>
        <scheme val="minor"/>
      </rPr>
      <t>That you are fit to play and not playing against medical advice.  If you choose to ignore medical advice and play, you do so entirely at your own risk.</t>
    </r>
  </si>
  <si>
    <t xml:space="preserve">·         That you agree to abide by the HELTC court etiquette on the club house notice board and website: https://www.heltc.org/court-etiquette </t>
  </si>
  <si>
    <r>
      <t>·</t>
    </r>
    <r>
      <rPr>
        <sz val="7"/>
        <color theme="1"/>
        <rFont val="Times New Roman"/>
        <family val="1"/>
      </rPr>
      <t xml:space="preserve">         </t>
    </r>
    <r>
      <rPr>
        <sz val="11"/>
        <color theme="1"/>
        <rFont val="Calibri"/>
        <family val="2"/>
        <scheme val="minor"/>
      </rPr>
      <t>That you acknowledge that you are aware of the contents of Members’ Guide to Use of Facilities (displayed in the clubhouse)</t>
    </r>
    <r>
      <rPr>
        <sz val="11"/>
        <color theme="1"/>
        <rFont val="Calibri Light"/>
        <family val="2"/>
      </rPr>
      <t xml:space="preserve">  </t>
    </r>
  </si>
  <si>
    <r>
      <t>By becoming a member of Hatch End Lawn Tennis Club (HELTC) you can also opt in to membership of British Tennis, which is free and allows you to enter the ballot for Wimbledon tickets, get a player rating and more.  We would encourage you to do this</t>
    </r>
    <r>
      <rPr>
        <sz val="11"/>
        <color rgb="FFFF0000"/>
        <rFont val="Calibri"/>
        <family val="2"/>
        <scheme val="minor"/>
      </rPr>
      <t xml:space="preserve">.  </t>
    </r>
  </si>
  <si>
    <t>Please return this form and confirm payment to heltcmembers@hotmail.co.uk</t>
  </si>
  <si>
    <t>NO MEMBERSHIP FEES WILL BE REFUNDED</t>
  </si>
  <si>
    <t>Type</t>
  </si>
  <si>
    <t>Full Member</t>
  </si>
  <si>
    <t>Intermediate Member</t>
  </si>
  <si>
    <t>Beginner Member</t>
  </si>
  <si>
    <t>Mini Member (under 10) *</t>
  </si>
  <si>
    <t>Hatch End Lawn Tennis Club - Membership Request/Renewal Form</t>
  </si>
  <si>
    <t>Mobile Number</t>
  </si>
  <si>
    <t>Email Address</t>
  </si>
  <si>
    <t>Membership Category</t>
  </si>
  <si>
    <t>Full Address</t>
  </si>
  <si>
    <t xml:space="preserve"> </t>
  </si>
  <si>
    <t>Please return this form and confirm payment to membership@heltc.org</t>
  </si>
  <si>
    <t xml:space="preserve">Payment to: Hatch End Lawn Tennis Company Ltd - Barclays Bank, Sort Code 20 73 53, Account No 00458244 </t>
  </si>
  <si>
    <r>
      <t>Reference:</t>
    </r>
    <r>
      <rPr>
        <sz val="11"/>
        <color theme="1"/>
        <rFont val="Calibri"/>
        <family val="2"/>
        <scheme val="minor"/>
      </rPr>
      <t xml:space="preserve"> </t>
    </r>
    <r>
      <rPr>
        <b/>
        <sz val="11"/>
        <color theme="1"/>
        <rFont val="Calibri"/>
        <family val="2"/>
        <scheme val="minor"/>
      </rPr>
      <t>Your first Name and Surname or that of the lead member if more than one member of your family is joining.  If you have any questions, please email our Membership Secretary on membership@heltc.org</t>
    </r>
  </si>
  <si>
    <t>If you apply for a P-share we will have to share our address and details with Companies House</t>
  </si>
  <si>
    <t>Full or Intermediate</t>
  </si>
  <si>
    <t>Max Discount</t>
  </si>
  <si>
    <t>Start Here</t>
  </si>
  <si>
    <t>Social Member</t>
  </si>
  <si>
    <t xml:space="preserve">Under 30 </t>
  </si>
  <si>
    <t>Student in FTE up to age of 25 *</t>
  </si>
  <si>
    <t>Country Member</t>
  </si>
  <si>
    <t>Junior 10-18 yo in education</t>
  </si>
  <si>
    <t>70+ with 5 year membership</t>
  </si>
  <si>
    <t>XXXXXXXXXXXXXXXXXXXXXXXXXXXXXXXXXXXXXXXXXXXXXXXXXXXXXXXXXXXXXXXXXXXXXXXXXXXXXXXXXXXXXXXXXXXXXXXXXXXXXXXXXXXXXXXXXXXXXXXXXX</t>
  </si>
  <si>
    <t xml:space="preserve">                                                      Hatch End Lawn Tennis Club - Membership Request/Renewal Form 2024/5</t>
  </si>
  <si>
    <t>Membership to be paid before 1 Apr2024 if you wish to apply for P-share - pls email P-share@heltc.org</t>
  </si>
  <si>
    <t>Social/Country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</si>
</sst>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F800]dddd\,\ mmmm\ dd\,\ yyyy"/>
    <numFmt numFmtId="165" formatCode="_-&quot;£&quot;* #,##0_-;\-&quot;£&quot;* #,##0_-;_-&quot;£&quot;* &quot;-&quot;??_-;_-@_-"/>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7"/>
      <color theme="1"/>
      <name val="Calibri"/>
      <family val="2"/>
      <scheme val="minor"/>
    </font>
    <font>
      <sz val="8"/>
      <color theme="1"/>
      <name val="Calibri"/>
      <family val="2"/>
      <scheme val="minor"/>
    </font>
    <font>
      <sz val="11"/>
      <color theme="1"/>
      <name val="Symbol"/>
      <family val="1"/>
      <charset val="2"/>
    </font>
    <font>
      <sz val="7"/>
      <color theme="1"/>
      <name val="Times New Roman"/>
      <family val="1"/>
    </font>
    <font>
      <sz val="11"/>
      <color theme="1"/>
      <name val="Calibri Light"/>
      <family val="2"/>
    </font>
    <font>
      <u/>
      <sz val="11"/>
      <color theme="10"/>
      <name val="Calibri"/>
      <family val="2"/>
      <scheme val="minor"/>
    </font>
    <font>
      <sz val="11"/>
      <color theme="1"/>
      <name val="Calibri"/>
      <family val="2"/>
      <scheme val="minor"/>
    </font>
    <font>
      <sz val="14"/>
      <color theme="1"/>
      <name val="Calibri"/>
      <family val="2"/>
      <scheme val="minor"/>
    </font>
    <font>
      <sz val="11"/>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19">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1" fillId="0" borderId="0" applyNumberFormat="0" applyFill="0" applyBorder="0" applyAlignment="0" applyProtection="0"/>
    <xf numFmtId="44" fontId="12" fillId="0" borderId="0" applyFont="0" applyFill="0" applyBorder="0" applyAlignment="0" applyProtection="0"/>
  </cellStyleXfs>
  <cellXfs count="80">
    <xf numFmtId="0" fontId="0" fillId="0" borderId="0" xfId="0"/>
    <xf numFmtId="0" fontId="0" fillId="0" borderId="0" xfId="0" applyAlignment="1">
      <alignment vertical="center"/>
    </xf>
    <xf numFmtId="6" fontId="0" fillId="0" borderId="1" xfId="0" applyNumberFormat="1" applyBorder="1" applyAlignment="1">
      <alignment vertical="center" wrapText="1"/>
    </xf>
    <xf numFmtId="6" fontId="0" fillId="0" borderId="3" xfId="0" applyNumberFormat="1" applyBorder="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9" xfId="0" applyBorder="1" applyAlignment="1">
      <alignment vertical="center" wrapText="1"/>
    </xf>
    <xf numFmtId="0" fontId="2" fillId="0" borderId="0" xfId="0" applyFont="1" applyAlignment="1">
      <alignment vertical="center"/>
    </xf>
    <xf numFmtId="0" fontId="11" fillId="0" borderId="0" xfId="1" applyAlignment="1">
      <alignment vertical="center"/>
    </xf>
    <xf numFmtId="0" fontId="8" fillId="0" borderId="0" xfId="0" applyFont="1" applyAlignment="1">
      <alignment horizontal="left" vertical="center" indent="5"/>
    </xf>
    <xf numFmtId="0" fontId="11" fillId="0" borderId="0" xfId="1" applyAlignment="1">
      <alignment horizontal="left" vertical="center" indent="5"/>
    </xf>
    <xf numFmtId="0" fontId="0" fillId="0" borderId="0" xfId="0" applyAlignment="1">
      <alignment horizontal="left" vertical="center" indent="5"/>
    </xf>
    <xf numFmtId="6" fontId="0" fillId="0" borderId="12" xfId="0" applyNumberFormat="1" applyBorder="1" applyAlignment="1">
      <alignment vertical="center" wrapText="1"/>
    </xf>
    <xf numFmtId="0" fontId="2" fillId="0" borderId="0" xfId="0" applyFont="1"/>
    <xf numFmtId="0" fontId="0" fillId="0" borderId="11" xfId="0" applyBorder="1" applyAlignment="1">
      <alignment vertical="center" wrapText="1"/>
    </xf>
    <xf numFmtId="44" fontId="0" fillId="0" borderId="0" xfId="2" applyFont="1"/>
    <xf numFmtId="164" fontId="0" fillId="0" borderId="0" xfId="0" applyNumberFormat="1"/>
    <xf numFmtId="0" fontId="13" fillId="0" borderId="0" xfId="0" applyFont="1"/>
    <xf numFmtId="0" fontId="3" fillId="0" borderId="0" xfId="0" applyFont="1"/>
    <xf numFmtId="44" fontId="3" fillId="0" borderId="0" xfId="2" applyFont="1" applyBorder="1"/>
    <xf numFmtId="44" fontId="0" fillId="0" borderId="0" xfId="2" applyFont="1" applyBorder="1"/>
    <xf numFmtId="0" fontId="0" fillId="0" borderId="0" xfId="0" applyAlignment="1">
      <alignment horizontal="center"/>
    </xf>
    <xf numFmtId="0" fontId="0" fillId="3" borderId="0" xfId="0" applyFill="1"/>
    <xf numFmtId="165" fontId="0" fillId="2" borderId="0" xfId="2" applyNumberFormat="1" applyFont="1" applyFill="1" applyBorder="1"/>
    <xf numFmtId="165" fontId="0" fillId="0" borderId="0" xfId="2" applyNumberFormat="1" applyFont="1" applyBorder="1"/>
    <xf numFmtId="165" fontId="0" fillId="3" borderId="0" xfId="2" applyNumberFormat="1" applyFont="1" applyFill="1" applyBorder="1"/>
    <xf numFmtId="0" fontId="2" fillId="3" borderId="0" xfId="0" applyFont="1" applyFill="1" applyAlignment="1">
      <alignment horizontal="center"/>
    </xf>
    <xf numFmtId="49" fontId="14" fillId="2" borderId="0" xfId="0" applyNumberFormat="1" applyFont="1" applyFill="1" applyAlignment="1">
      <alignment horizontal="center"/>
    </xf>
    <xf numFmtId="49" fontId="14" fillId="4" borderId="0" xfId="0" applyNumberFormat="1" applyFont="1" applyFill="1" applyAlignment="1">
      <alignment horizontal="center"/>
    </xf>
    <xf numFmtId="0" fontId="14" fillId="2" borderId="0" xfId="0" applyFont="1" applyFill="1" applyAlignment="1">
      <alignment horizontal="center"/>
    </xf>
    <xf numFmtId="14" fontId="14" fillId="2" borderId="0" xfId="0" applyNumberFormat="1" applyFont="1" applyFill="1" applyAlignment="1">
      <alignment horizontal="center"/>
    </xf>
    <xf numFmtId="0" fontId="11" fillId="2" borderId="0" xfId="1" applyFill="1" applyAlignment="1">
      <alignment horizontal="center"/>
    </xf>
    <xf numFmtId="0" fontId="14" fillId="4" borderId="0" xfId="0" applyFont="1" applyFill="1" applyAlignment="1">
      <alignment horizontal="center"/>
    </xf>
    <xf numFmtId="14" fontId="14" fillId="4" borderId="0" xfId="0" applyNumberFormat="1" applyFont="1" applyFill="1" applyAlignment="1">
      <alignment horizontal="center"/>
    </xf>
    <xf numFmtId="0" fontId="15" fillId="2" borderId="0" xfId="0" applyFont="1" applyFill="1" applyAlignment="1">
      <alignment horizontal="center"/>
    </xf>
    <xf numFmtId="0" fontId="0" fillId="2" borderId="0" xfId="0" applyFill="1"/>
    <xf numFmtId="0" fontId="16" fillId="0" borderId="0" xfId="0" applyFont="1" applyAlignment="1">
      <alignment horizontal="left" vertical="center" indent="5"/>
    </xf>
    <xf numFmtId="0" fontId="16" fillId="0" borderId="0" xfId="0" applyFont="1"/>
    <xf numFmtId="44" fontId="16" fillId="0" borderId="0" xfId="2" applyFont="1"/>
    <xf numFmtId="6" fontId="16" fillId="0" borderId="3" xfId="0" applyNumberFormat="1" applyFont="1" applyBorder="1" applyAlignment="1">
      <alignment vertical="center" wrapText="1"/>
    </xf>
    <xf numFmtId="165" fontId="0" fillId="0" borderId="0" xfId="0" applyNumberFormat="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3" fillId="0" borderId="0" xfId="0" applyFont="1" applyAlignment="1">
      <alignment horizontal="center" vertical="center"/>
    </xf>
    <xf numFmtId="0" fontId="0" fillId="0" borderId="0" xfId="0" applyAlignment="1">
      <alignment vertical="top"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0"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7" fillId="0" borderId="10"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1" xfId="0" applyFont="1" applyBorder="1" applyAlignment="1">
      <alignment vertical="center" wrapText="1"/>
    </xf>
    <xf numFmtId="0" fontId="7" fillId="0" borderId="1" xfId="0" applyFont="1"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cellXfs>
  <cellStyles count="3">
    <cellStyle name="Currency" xfId="2" builtinId="4"/>
    <cellStyle name="Hyperlink" xfId="1" builtinId="8"/>
    <cellStyle name="Normal" xfId="0" builtinId="0"/>
  </cellStyles>
  <dxfs count="13">
    <dxf>
      <alignment horizontal="general" vertical="center" textRotation="0" wrapText="1" indent="0" justifyLastLine="0" shrinkToFit="0" readingOrder="0"/>
      <border diagonalUp="0" diagonalDown="0">
        <left/>
        <right/>
        <top/>
        <bottom style="medium">
          <color indexed="64"/>
        </bottom>
        <vertical/>
        <horizontal/>
      </border>
    </dxf>
    <dxf>
      <border outline="0">
        <right style="medium">
          <color indexed="64"/>
        </right>
        <top style="medium">
          <color indexed="64"/>
        </top>
      </border>
    </dxf>
    <dxf>
      <alignment horizontal="general" vertical="center" textRotation="0" wrapText="1" indent="0" justifyLastLine="0" shrinkToFit="0" readingOrder="0"/>
    </dxf>
    <dxf>
      <border outline="0">
        <bottom style="medium">
          <color indexed="64"/>
        </bottom>
      </border>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patternFill>
      </fill>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dxf>
    <dxf>
      <numFmt numFmtId="10" formatCode="&quot;£&quot;#,##0;[Red]\-&quot;£&quot;#,##0"/>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top style="medium">
          <color indexed="64"/>
        </top>
      </border>
    </dxf>
    <dxf>
      <alignment horizontal="general" vertical="center" textRotation="0" wrapText="1" indent="0" justifyLastLine="0" shrinkToFit="0" readingOrder="0"/>
    </dxf>
    <dxf>
      <border outline="0">
        <bottom style="medium">
          <color indexed="64"/>
        </bottom>
      </border>
    </dxf>
    <dxf>
      <numFmt numFmtId="10" formatCode="&quot;£&quot;#,##0;[Red]\-&quot;£&quot;#,##0"/>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xdr:col>
      <xdr:colOff>800100</xdr:colOff>
      <xdr:row>9</xdr:row>
      <xdr:rowOff>47625</xdr:rowOff>
    </xdr:to>
    <xdr:pic>
      <xdr:nvPicPr>
        <xdr:cNvPr id="3" name="Picture 2" descr="Diagram, logo&#10;&#10;Description automatically generated">
          <a:extLst>
            <a:ext uri="{FF2B5EF4-FFF2-40B4-BE49-F238E27FC236}">
              <a16:creationId xmlns:a16="http://schemas.microsoft.com/office/drawing/2014/main" id="{76B3DC38-1ED2-4C13-A10B-2B00BE2D40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2954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533400</xdr:colOff>
      <xdr:row>2</xdr:row>
      <xdr:rowOff>704850</xdr:rowOff>
    </xdr:to>
    <xdr:pic>
      <xdr:nvPicPr>
        <xdr:cNvPr id="2" name="Picture 3" descr="Diagram, logo&#10;&#10;Description automatically generated">
          <a:extLst>
            <a:ext uri="{FF2B5EF4-FFF2-40B4-BE49-F238E27FC236}">
              <a16:creationId xmlns:a16="http://schemas.microsoft.com/office/drawing/2014/main" id="{0ACF0930-DB1A-408B-9F0A-E035CEA905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430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xdr:row>
      <xdr:rowOff>161925</xdr:rowOff>
    </xdr:from>
    <xdr:to>
      <xdr:col>14</xdr:col>
      <xdr:colOff>354965</xdr:colOff>
      <xdr:row>4</xdr:row>
      <xdr:rowOff>169545</xdr:rowOff>
    </xdr:to>
    <xdr:cxnSp macro="">
      <xdr:nvCxnSpPr>
        <xdr:cNvPr id="3" name="Straight Connector 2">
          <a:extLst>
            <a:ext uri="{FF2B5EF4-FFF2-40B4-BE49-F238E27FC236}">
              <a16:creationId xmlns:a16="http://schemas.microsoft.com/office/drawing/2014/main" id="{E4946B76-0123-4ACE-8DA5-7CCF6136D7DA}"/>
            </a:ext>
          </a:extLst>
        </xdr:cNvPr>
        <xdr:cNvCxnSpPr/>
      </xdr:nvCxnSpPr>
      <xdr:spPr>
        <a:xfrm>
          <a:off x="906780" y="1666875"/>
          <a:ext cx="888936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B279C3-0C7F-4BC6-91BE-38BBAD5DA244}" name="Table2" displayName="Table2" ref="S29:S40" totalsRowShown="0" headerRowDxfId="12" dataDxfId="10" headerRowBorderDxfId="11" tableBorderDxfId="9">
  <autoFilter ref="S29:S40" xr:uid="{8CB279C3-0C7F-4BC6-91BE-38BBAD5DA244}"/>
  <tableColumns count="1">
    <tableColumn id="1" xr3:uid="{2DDC57A8-A3EE-4B81-9F35-64F8A097A71F}" name="Fee"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52775C-A17A-4B11-903D-C80844F947A6}" name="Table3" displayName="Table3" ref="A11:G22" totalsRowShown="0" headerRowDxfId="7" tableBorderDxfId="6">
  <tableColumns count="7">
    <tableColumn id="1" xr3:uid="{F637F2E1-82E8-4E72-9A21-CA7380C8496E}" name="Title"/>
    <tableColumn id="2" xr3:uid="{105FBA8B-CD93-4F33-B6A4-578D7D90B343}" name="Name "/>
    <tableColumn id="3" xr3:uid="{B8171109-A034-4A66-8A5F-16A5D3307EA9}" name="DOB"/>
    <tableColumn id="4" xr3:uid="{68700CA0-0D0E-4F4E-90A7-1E7706C38ECB}" name="Mobile"/>
    <tableColumn id="5" xr3:uid="{ADEB160A-3083-4AEE-97C4-2C31902FF5DB}" name="Email"/>
    <tableColumn id="6" xr3:uid="{15884FB7-E9A3-448C-BD0B-1B569D6C7902}" name="Membership Type"/>
    <tableColumn id="8" xr3:uid="{7FC88095-EFF7-4841-935A-7BFD4EA5862D}" name="Fee" dataDxfId="5"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F358A2-03DE-4C87-8FE0-94254FFB6E38}" name="Table1" displayName="Table1" ref="R29:R40" totalsRowShown="0" headerRowDxfId="4" dataDxfId="2" headerRowBorderDxfId="3" tableBorderDxfId="1">
  <autoFilter ref="R29:R40" xr:uid="{FCF358A2-03DE-4C87-8FE0-94254FFB6E38}"/>
  <tableColumns count="1">
    <tableColumn id="1" xr3:uid="{21AB2E51-B92D-44CF-BEA8-F51B85F01D68}" name="Typ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3.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BA5C-ABA5-47BA-BEE7-2B57F4F0B0E5}">
  <dimension ref="A1:W42"/>
  <sheetViews>
    <sheetView tabSelected="1" workbookViewId="0">
      <selection activeCell="W1" sqref="W1:W1048576"/>
    </sheetView>
  </sheetViews>
  <sheetFormatPr defaultRowHeight="15" x14ac:dyDescent="0.25"/>
  <cols>
    <col min="1" max="1" width="9.140625" customWidth="1"/>
    <col min="2" max="2" width="21.28515625" customWidth="1"/>
    <col min="3" max="3" width="11.5703125" customWidth="1"/>
    <col min="4" max="4" width="15" customWidth="1"/>
    <col min="5" max="5" width="19" customWidth="1"/>
    <col min="6" max="6" width="29.85546875" customWidth="1"/>
    <col min="7" max="7" width="15" style="19" customWidth="1"/>
    <col min="8" max="10" width="15" customWidth="1"/>
    <col min="11" max="20" width="15" hidden="1" customWidth="1"/>
    <col min="21" max="22" width="15" customWidth="1"/>
    <col min="23" max="23" width="15" hidden="1" customWidth="1"/>
    <col min="24" max="41" width="15" customWidth="1"/>
  </cols>
  <sheetData>
    <row r="1" spans="1:20" ht="15" customHeight="1" x14ac:dyDescent="0.25">
      <c r="A1" s="51" t="s">
        <v>52</v>
      </c>
      <c r="B1" s="51"/>
      <c r="C1" s="51"/>
      <c r="D1" s="51"/>
      <c r="E1" s="51"/>
      <c r="F1" s="51"/>
      <c r="G1" s="51"/>
    </row>
    <row r="2" spans="1:20" ht="15" customHeight="1" x14ac:dyDescent="0.25">
      <c r="A2" s="51"/>
      <c r="B2" s="51"/>
      <c r="C2" s="51"/>
      <c r="D2" s="51"/>
      <c r="E2" s="51"/>
      <c r="F2" s="51"/>
      <c r="G2" s="51"/>
    </row>
    <row r="3" spans="1:20" ht="21" customHeight="1" x14ac:dyDescent="0.25">
      <c r="A3" s="51"/>
      <c r="B3" s="51"/>
      <c r="C3" s="51"/>
      <c r="D3" s="51"/>
      <c r="E3" s="51"/>
      <c r="F3" s="51"/>
      <c r="G3" s="51"/>
      <c r="M3" t="s">
        <v>0</v>
      </c>
    </row>
    <row r="4" spans="1:20" ht="15" customHeight="1" x14ac:dyDescent="0.25">
      <c r="A4" s="51"/>
      <c r="B4" s="51"/>
      <c r="C4" s="51"/>
      <c r="D4" s="51"/>
      <c r="E4" s="51"/>
      <c r="F4" s="51"/>
      <c r="G4" s="51"/>
    </row>
    <row r="5" spans="1:20" ht="15" customHeight="1" x14ac:dyDescent="0.25">
      <c r="A5" s="51"/>
      <c r="B5" s="51"/>
      <c r="C5" s="51"/>
      <c r="D5" s="51"/>
      <c r="E5" s="51"/>
      <c r="F5" s="51"/>
      <c r="G5" s="51"/>
    </row>
    <row r="6" spans="1:20" ht="15" customHeight="1" x14ac:dyDescent="0.25">
      <c r="A6" s="51"/>
      <c r="B6" s="51"/>
      <c r="C6" s="51"/>
      <c r="D6" s="51"/>
      <c r="E6" s="51"/>
      <c r="F6" s="51"/>
      <c r="G6" s="51"/>
    </row>
    <row r="7" spans="1:20" ht="15" hidden="1" customHeight="1" x14ac:dyDescent="0.25">
      <c r="A7" s="51"/>
      <c r="B7" s="51"/>
      <c r="C7" s="51"/>
      <c r="D7" s="51"/>
      <c r="E7" s="51"/>
      <c r="F7" s="51"/>
      <c r="G7" s="51"/>
    </row>
    <row r="8" spans="1:20" ht="15" hidden="1" customHeight="1" x14ac:dyDescent="0.25">
      <c r="A8" s="51"/>
      <c r="B8" s="51"/>
      <c r="C8" s="51"/>
      <c r="D8" s="51"/>
      <c r="E8" s="51"/>
      <c r="F8" s="51"/>
      <c r="G8" s="51"/>
    </row>
    <row r="9" spans="1:20" ht="14.25" hidden="1" customHeight="1" x14ac:dyDescent="0.25">
      <c r="A9" s="51"/>
      <c r="B9" s="51"/>
      <c r="C9" s="51"/>
      <c r="D9" s="51"/>
      <c r="E9" s="51"/>
      <c r="F9" s="51"/>
      <c r="G9" s="51"/>
    </row>
    <row r="10" spans="1:20" x14ac:dyDescent="0.25">
      <c r="A10" s="51"/>
      <c r="B10" s="51"/>
      <c r="C10" s="51"/>
      <c r="D10" s="51"/>
      <c r="E10" s="51"/>
      <c r="F10" s="51"/>
      <c r="G10" s="51"/>
    </row>
    <row r="11" spans="1:20" s="21" customFormat="1" ht="18.75" x14ac:dyDescent="0.3">
      <c r="A11" s="22" t="s">
        <v>1</v>
      </c>
      <c r="B11" s="22" t="s">
        <v>2</v>
      </c>
      <c r="C11" s="22" t="s">
        <v>3</v>
      </c>
      <c r="D11" s="22" t="s">
        <v>4</v>
      </c>
      <c r="E11" s="22" t="s">
        <v>5</v>
      </c>
      <c r="F11" s="22" t="s">
        <v>6</v>
      </c>
      <c r="G11" s="23" t="s">
        <v>8</v>
      </c>
      <c r="M11" s="21" t="s">
        <v>42</v>
      </c>
      <c r="O11" s="21" t="s">
        <v>54</v>
      </c>
      <c r="Q11" t="b">
        <f>IF(OR(O14:O19),TRUE,FALSE)</f>
        <v>1</v>
      </c>
      <c r="S11" s="21" t="s">
        <v>43</v>
      </c>
    </row>
    <row r="12" spans="1:20" x14ac:dyDescent="0.25">
      <c r="G12" s="24"/>
    </row>
    <row r="13" spans="1:20" x14ac:dyDescent="0.25">
      <c r="A13" s="38" t="s">
        <v>44</v>
      </c>
      <c r="B13" s="33"/>
      <c r="C13" s="34"/>
      <c r="D13" s="31"/>
      <c r="E13" s="35"/>
      <c r="F13" t="s">
        <v>10</v>
      </c>
      <c r="G13" s="27">
        <f t="shared" ref="G13:G19" si="0">IF(OR(F13="",F13="Choose Category from dropdown"),0,VLOOKUP(F13,FeeTable,2,FALSE))</f>
        <v>0</v>
      </c>
      <c r="L13" s="44" t="str">
        <f>F13</f>
        <v>Choose Category from dropdown</v>
      </c>
      <c r="M13" t="b">
        <f>IF(OR(L13=$R$31,L13=$R$32),TRUE,FALSE)</f>
        <v>0</v>
      </c>
      <c r="O13" t="b">
        <f>IF(OR(L13=$R$41,L13=$R$40,L13=$R$39),TRUE,FALSE)</f>
        <v>0</v>
      </c>
      <c r="S13">
        <f>IF(M13=TRUE,G13*0.125,0)</f>
        <v>0</v>
      </c>
      <c r="T13">
        <f>IF(M13,0,IF(O13,0,G13))</f>
        <v>0</v>
      </c>
    </row>
    <row r="14" spans="1:20" x14ac:dyDescent="0.25">
      <c r="A14" s="36"/>
      <c r="B14" s="36"/>
      <c r="C14" s="37"/>
      <c r="D14" s="32"/>
      <c r="E14" s="36"/>
      <c r="G14" s="27">
        <f t="shared" si="0"/>
        <v>0</v>
      </c>
      <c r="L14" s="44">
        <f t="shared" ref="L14:L19" si="1">F14</f>
        <v>0</v>
      </c>
      <c r="M14" t="b">
        <f t="shared" ref="M14:M19" si="2">IF(OR(L14=$R$31,L14=$R$32),TRUE,FALSE)</f>
        <v>0</v>
      </c>
      <c r="O14" t="b">
        <f t="shared" ref="O14:O19" si="3">IF(OR(L14=$R$41,L14=$R$40,L14=$R$39),TRUE,FALSE)</f>
        <v>1</v>
      </c>
      <c r="S14">
        <f t="shared" ref="S14:S19" si="4">IF(M14=TRUE,G14*0.125,0)</f>
        <v>0</v>
      </c>
      <c r="T14">
        <f t="shared" ref="T14:T19" si="5">IF(M14,0,IF(O14,0,G14))</f>
        <v>0</v>
      </c>
    </row>
    <row r="15" spans="1:20" x14ac:dyDescent="0.25">
      <c r="A15" s="33"/>
      <c r="B15" s="33"/>
      <c r="C15" s="34"/>
      <c r="D15" s="31"/>
      <c r="E15" s="33"/>
      <c r="G15" s="27">
        <f t="shared" si="0"/>
        <v>0</v>
      </c>
      <c r="L15" s="44">
        <f t="shared" si="1"/>
        <v>0</v>
      </c>
      <c r="M15" t="b">
        <f t="shared" si="2"/>
        <v>0</v>
      </c>
      <c r="O15" t="b">
        <f t="shared" si="3"/>
        <v>1</v>
      </c>
      <c r="S15">
        <f t="shared" si="4"/>
        <v>0</v>
      </c>
      <c r="T15">
        <f t="shared" si="5"/>
        <v>0</v>
      </c>
    </row>
    <row r="16" spans="1:20" x14ac:dyDescent="0.25">
      <c r="A16" s="36"/>
      <c r="B16" s="36"/>
      <c r="C16" s="37"/>
      <c r="D16" s="32"/>
      <c r="E16" s="36"/>
      <c r="G16" s="27">
        <f t="shared" si="0"/>
        <v>0</v>
      </c>
      <c r="L16" s="44">
        <f t="shared" si="1"/>
        <v>0</v>
      </c>
      <c r="M16" t="b">
        <f t="shared" si="2"/>
        <v>0</v>
      </c>
      <c r="O16" t="b">
        <f t="shared" si="3"/>
        <v>1</v>
      </c>
      <c r="S16">
        <f t="shared" si="4"/>
        <v>0</v>
      </c>
      <c r="T16">
        <f t="shared" si="5"/>
        <v>0</v>
      </c>
    </row>
    <row r="17" spans="1:20" x14ac:dyDescent="0.25">
      <c r="A17" s="33"/>
      <c r="B17" s="33"/>
      <c r="C17" s="34"/>
      <c r="D17" s="31"/>
      <c r="E17" s="33"/>
      <c r="G17" s="27">
        <f t="shared" si="0"/>
        <v>0</v>
      </c>
      <c r="L17" s="44">
        <f t="shared" si="1"/>
        <v>0</v>
      </c>
      <c r="M17" t="b">
        <f t="shared" si="2"/>
        <v>0</v>
      </c>
      <c r="O17" t="b">
        <f t="shared" si="3"/>
        <v>1</v>
      </c>
      <c r="S17">
        <f t="shared" si="4"/>
        <v>0</v>
      </c>
      <c r="T17">
        <f t="shared" si="5"/>
        <v>0</v>
      </c>
    </row>
    <row r="18" spans="1:20" x14ac:dyDescent="0.25">
      <c r="A18" s="36"/>
      <c r="B18" s="36"/>
      <c r="C18" s="37"/>
      <c r="D18" s="32"/>
      <c r="E18" s="36"/>
      <c r="G18" s="27">
        <f t="shared" si="0"/>
        <v>0</v>
      </c>
      <c r="L18" s="44">
        <f t="shared" si="1"/>
        <v>0</v>
      </c>
      <c r="M18" t="b">
        <f t="shared" si="2"/>
        <v>0</v>
      </c>
      <c r="O18" t="b">
        <f t="shared" si="3"/>
        <v>1</v>
      </c>
      <c r="S18">
        <f t="shared" si="4"/>
        <v>0</v>
      </c>
      <c r="T18">
        <f t="shared" si="5"/>
        <v>0</v>
      </c>
    </row>
    <row r="19" spans="1:20" x14ac:dyDescent="0.25">
      <c r="A19" s="33"/>
      <c r="B19" s="33"/>
      <c r="C19" s="34"/>
      <c r="D19" s="31"/>
      <c r="E19" s="33"/>
      <c r="G19" s="27">
        <f t="shared" si="0"/>
        <v>0</v>
      </c>
      <c r="L19" s="44">
        <f t="shared" si="1"/>
        <v>0</v>
      </c>
      <c r="M19" t="b">
        <f t="shared" si="2"/>
        <v>0</v>
      </c>
      <c r="O19" t="b">
        <f t="shared" si="3"/>
        <v>1</v>
      </c>
      <c r="S19">
        <f t="shared" si="4"/>
        <v>0</v>
      </c>
      <c r="T19">
        <f t="shared" si="5"/>
        <v>0</v>
      </c>
    </row>
    <row r="20" spans="1:20" x14ac:dyDescent="0.25">
      <c r="A20" s="33" t="s">
        <v>51</v>
      </c>
      <c r="B20" s="33"/>
      <c r="C20" s="34"/>
      <c r="D20" s="31"/>
      <c r="E20" s="33"/>
      <c r="F20" s="25" t="s">
        <v>9</v>
      </c>
      <c r="G20" s="27">
        <f>IF(M22=1,MIN(S20,T20),S20)</f>
        <v>0</v>
      </c>
      <c r="R20" t="s">
        <v>9</v>
      </c>
      <c r="S20">
        <f>SUM(S13:S19)</f>
        <v>0</v>
      </c>
      <c r="T20">
        <f>SUM(T13:T19)</f>
        <v>0</v>
      </c>
    </row>
    <row r="21" spans="1:20" x14ac:dyDescent="0.25">
      <c r="G21" s="28"/>
    </row>
    <row r="22" spans="1:20" x14ac:dyDescent="0.25">
      <c r="A22" s="26"/>
      <c r="B22" s="26"/>
      <c r="C22" s="26"/>
      <c r="D22" s="26"/>
      <c r="E22" s="26"/>
      <c r="F22" s="30" t="s">
        <v>12</v>
      </c>
      <c r="G22" s="29">
        <f>SUM(G13:G19)-G20</f>
        <v>0</v>
      </c>
      <c r="M22">
        <f>COUNTIF(M13:M19,TRUE)</f>
        <v>0</v>
      </c>
      <c r="S22">
        <f>COUNTIF(S13:S19,"&lt;&gt;0")</f>
        <v>0</v>
      </c>
      <c r="T22">
        <f>COUNTIF(T13:T19,"&lt;&gt;0")</f>
        <v>0</v>
      </c>
    </row>
    <row r="23" spans="1:20" x14ac:dyDescent="0.25">
      <c r="S23">
        <f>IF(S22=1,MIN(S20,T20),S20)</f>
        <v>0</v>
      </c>
    </row>
    <row r="24" spans="1:20" x14ac:dyDescent="0.25">
      <c r="A24" s="17" t="s">
        <v>13</v>
      </c>
      <c r="B24" s="45"/>
      <c r="C24" s="46"/>
      <c r="D24" s="46"/>
      <c r="E24" s="46"/>
      <c r="F24" s="47"/>
    </row>
    <row r="25" spans="1:20" x14ac:dyDescent="0.25">
      <c r="B25" s="48"/>
      <c r="C25" s="49"/>
      <c r="D25" s="49"/>
      <c r="E25" s="49"/>
      <c r="F25" s="50"/>
    </row>
    <row r="26" spans="1:20" x14ac:dyDescent="0.25">
      <c r="A26" s="17" t="s">
        <v>14</v>
      </c>
      <c r="B26" s="20">
        <f ca="1">TODAY()</f>
        <v>45380</v>
      </c>
    </row>
    <row r="28" spans="1:20" x14ac:dyDescent="0.25">
      <c r="A28" s="11" t="s">
        <v>39</v>
      </c>
      <c r="C28" s="11"/>
    </row>
    <row r="29" spans="1:20" ht="15.75" thickBot="1" x14ac:dyDescent="0.3">
      <c r="A29" s="11" t="s">
        <v>40</v>
      </c>
      <c r="C29" s="1"/>
      <c r="R29" s="10" t="s">
        <v>27</v>
      </c>
      <c r="S29" s="3" t="s">
        <v>8</v>
      </c>
    </row>
    <row r="30" spans="1:20" ht="45.75" thickBot="1" x14ac:dyDescent="0.3">
      <c r="R30" s="4" t="s">
        <v>10</v>
      </c>
      <c r="S30" s="16">
        <v>0</v>
      </c>
    </row>
    <row r="31" spans="1:20" ht="15.75" thickBot="1" x14ac:dyDescent="0.3">
      <c r="A31" s="12" t="s">
        <v>19</v>
      </c>
      <c r="R31" s="18" t="s">
        <v>28</v>
      </c>
      <c r="S31" s="2">
        <v>415</v>
      </c>
    </row>
    <row r="32" spans="1:20" ht="30.75" thickBot="1" x14ac:dyDescent="0.3">
      <c r="A32" s="11" t="s">
        <v>20</v>
      </c>
      <c r="R32" s="10" t="s">
        <v>29</v>
      </c>
      <c r="S32" s="3">
        <v>325</v>
      </c>
    </row>
    <row r="33" spans="1:23" ht="30.75" thickBot="1" x14ac:dyDescent="0.3">
      <c r="A33" s="13" t="s">
        <v>21</v>
      </c>
      <c r="R33" s="10" t="s">
        <v>30</v>
      </c>
      <c r="S33" s="3">
        <v>215</v>
      </c>
      <c r="V33" s="4"/>
      <c r="W33" s="16">
        <v>0</v>
      </c>
    </row>
    <row r="34" spans="1:23" ht="30.75" thickBot="1" x14ac:dyDescent="0.3">
      <c r="A34" s="14" t="s">
        <v>22</v>
      </c>
      <c r="R34" s="10" t="s">
        <v>50</v>
      </c>
      <c r="S34" s="3">
        <v>363</v>
      </c>
    </row>
    <row r="35" spans="1:23" ht="15.75" thickBot="1" x14ac:dyDescent="0.3">
      <c r="A35" s="13" t="s">
        <v>23</v>
      </c>
      <c r="R35" s="10" t="s">
        <v>46</v>
      </c>
      <c r="S35" s="3">
        <v>215</v>
      </c>
    </row>
    <row r="36" spans="1:23" s="41" customFormat="1" ht="45.75" thickBot="1" x14ac:dyDescent="0.3">
      <c r="A36" s="40"/>
      <c r="G36" s="42"/>
      <c r="R36" s="10" t="s">
        <v>47</v>
      </c>
      <c r="S36" s="3">
        <v>90</v>
      </c>
    </row>
    <row r="37" spans="1:23" ht="30.75" thickBot="1" x14ac:dyDescent="0.3">
      <c r="A37" s="1" t="s">
        <v>24</v>
      </c>
      <c r="R37" s="10" t="s">
        <v>49</v>
      </c>
      <c r="S37" s="43">
        <v>70</v>
      </c>
    </row>
    <row r="38" spans="1:23" ht="30.75" thickBot="1" x14ac:dyDescent="0.3">
      <c r="A38" s="1"/>
      <c r="R38" s="10" t="s">
        <v>31</v>
      </c>
      <c r="S38" s="3">
        <v>55</v>
      </c>
    </row>
    <row r="39" spans="1:23" ht="30.75" thickBot="1" x14ac:dyDescent="0.3">
      <c r="A39" s="11" t="s">
        <v>38</v>
      </c>
      <c r="R39" s="10" t="s">
        <v>48</v>
      </c>
      <c r="S39" s="3">
        <v>135</v>
      </c>
    </row>
    <row r="40" spans="1:23" ht="15.75" thickBot="1" x14ac:dyDescent="0.3">
      <c r="A40" s="11" t="s">
        <v>26</v>
      </c>
      <c r="R40" s="10" t="s">
        <v>45</v>
      </c>
      <c r="S40" s="3">
        <v>50</v>
      </c>
    </row>
    <row r="41" spans="1:23" ht="15.75" thickBot="1" x14ac:dyDescent="0.3">
      <c r="A41" s="17" t="s">
        <v>53</v>
      </c>
      <c r="B41" s="17"/>
      <c r="C41" s="17"/>
      <c r="D41" s="17"/>
      <c r="E41" s="17"/>
      <c r="F41" s="17"/>
      <c r="R41" s="10"/>
      <c r="S41" s="16"/>
    </row>
    <row r="42" spans="1:23" x14ac:dyDescent="0.25">
      <c r="A42" t="s">
        <v>41</v>
      </c>
      <c r="S42" s="39"/>
    </row>
  </sheetData>
  <mergeCells count="2">
    <mergeCell ref="B24:F25"/>
    <mergeCell ref="A1:G10"/>
  </mergeCells>
  <dataValidations count="3">
    <dataValidation type="list" allowBlank="1" showInputMessage="1" showErrorMessage="1" sqref="F13:F19" xr:uid="{2A4E549D-A8D9-4504-ADE6-B19A994E2115}">
      <formula1>Type</formula1>
    </dataValidation>
    <dataValidation type="custom" allowBlank="1" showInputMessage="1" showErrorMessage="1" error="Do not type here" sqref="A22:E22" xr:uid="{F390EF2C-035A-4514-99B0-D0DF9637D7E2}">
      <formula1>""</formula1>
    </dataValidation>
    <dataValidation type="custom" allowBlank="1" showInputMessage="1" showErrorMessage="1" error="Pls leave as blank_x000a_Start from Row 13" sqref="A12:G12" xr:uid="{39555382-AF19-43FA-98F0-2CA2BC33BA3D}">
      <formula1>""</formula1>
    </dataValidation>
  </dataValidations>
  <hyperlinks>
    <hyperlink ref="A31" r:id="rId1" display="about:blank" xr:uid="{2436009E-2517-49CB-937D-CE6694FE888F}"/>
    <hyperlink ref="A34" r:id="rId2" display="about:blank" xr:uid="{951B2EB5-D24C-400D-9E23-6234BC9CF780}"/>
  </hyperlinks>
  <pageMargins left="0.7" right="0.7" top="0.75" bottom="0.75" header="0.3" footer="0.3"/>
  <pageSetup paperSize="9" orientation="portrait" r:id="rId3"/>
  <drawing r:id="rId4"/>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90A63-C3C2-45C6-9452-8492902F96B1}">
  <dimension ref="A1:H35"/>
  <sheetViews>
    <sheetView workbookViewId="0">
      <selection activeCell="B24" sqref="B24"/>
    </sheetView>
  </sheetViews>
  <sheetFormatPr defaultRowHeight="15" x14ac:dyDescent="0.25"/>
  <cols>
    <col min="2" max="2" width="44" customWidth="1"/>
    <col min="8" max="8" width="35.5703125" customWidth="1"/>
  </cols>
  <sheetData>
    <row r="1" spans="1:8" ht="18.75" x14ac:dyDescent="0.25">
      <c r="A1" s="52"/>
      <c r="B1" s="5"/>
    </row>
    <row r="2" spans="1:8" ht="15.75" x14ac:dyDescent="0.25">
      <c r="A2" s="52"/>
      <c r="B2" s="6"/>
    </row>
    <row r="3" spans="1:8" ht="78.75" x14ac:dyDescent="0.25">
      <c r="A3" s="52"/>
      <c r="B3" s="7" t="s">
        <v>32</v>
      </c>
    </row>
    <row r="4" spans="1:8" x14ac:dyDescent="0.25">
      <c r="A4" s="52"/>
      <c r="B4" s="4"/>
    </row>
    <row r="6" spans="1:8" ht="15.75" thickBot="1" x14ac:dyDescent="0.3">
      <c r="A6" s="1"/>
    </row>
    <row r="7" spans="1:8" ht="45.75" thickBot="1" x14ac:dyDescent="0.3">
      <c r="A7" s="53" t="s">
        <v>7</v>
      </c>
      <c r="B7" s="54"/>
      <c r="C7" s="8" t="s">
        <v>1</v>
      </c>
      <c r="D7" s="8" t="s">
        <v>3</v>
      </c>
      <c r="E7" s="8" t="s">
        <v>33</v>
      </c>
      <c r="F7" s="8" t="s">
        <v>34</v>
      </c>
      <c r="G7" s="8" t="s">
        <v>35</v>
      </c>
      <c r="H7" s="8" t="s">
        <v>8</v>
      </c>
    </row>
    <row r="8" spans="1:8" x14ac:dyDescent="0.25">
      <c r="A8" s="55"/>
      <c r="B8" s="56"/>
      <c r="C8" s="59"/>
      <c r="D8" s="59"/>
      <c r="E8" s="59"/>
      <c r="F8" s="59"/>
      <c r="G8" s="59"/>
      <c r="H8" s="59"/>
    </row>
    <row r="9" spans="1:8" ht="15.75" thickBot="1" x14ac:dyDescent="0.3">
      <c r="A9" s="57"/>
      <c r="B9" s="58"/>
      <c r="C9" s="60"/>
      <c r="D9" s="60"/>
      <c r="E9" s="60"/>
      <c r="F9" s="60"/>
      <c r="G9" s="60"/>
      <c r="H9" s="60"/>
    </row>
    <row r="10" spans="1:8" x14ac:dyDescent="0.25">
      <c r="A10" s="55"/>
      <c r="B10" s="56"/>
      <c r="C10" s="59"/>
      <c r="D10" s="59"/>
      <c r="E10" s="59"/>
      <c r="F10" s="59"/>
      <c r="G10" s="59"/>
      <c r="H10" s="59"/>
    </row>
    <row r="11" spans="1:8" ht="15.75" thickBot="1" x14ac:dyDescent="0.3">
      <c r="A11" s="57"/>
      <c r="B11" s="58"/>
      <c r="C11" s="60"/>
      <c r="D11" s="60"/>
      <c r="E11" s="60"/>
      <c r="F11" s="60"/>
      <c r="G11" s="60"/>
      <c r="H11" s="60"/>
    </row>
    <row r="12" spans="1:8" x14ac:dyDescent="0.25">
      <c r="A12" s="55"/>
      <c r="B12" s="56"/>
      <c r="C12" s="59"/>
      <c r="D12" s="59"/>
      <c r="E12" s="59"/>
      <c r="F12" s="59"/>
      <c r="G12" s="59"/>
      <c r="H12" s="59"/>
    </row>
    <row r="13" spans="1:8" ht="15.75" thickBot="1" x14ac:dyDescent="0.3">
      <c r="A13" s="57"/>
      <c r="B13" s="58"/>
      <c r="C13" s="60"/>
      <c r="D13" s="60"/>
      <c r="E13" s="60"/>
      <c r="F13" s="60"/>
      <c r="G13" s="60"/>
      <c r="H13" s="60"/>
    </row>
    <row r="14" spans="1:8" x14ac:dyDescent="0.25">
      <c r="A14" s="55"/>
      <c r="B14" s="56"/>
      <c r="C14" s="59"/>
      <c r="D14" s="59"/>
      <c r="E14" s="59"/>
      <c r="F14" s="59"/>
      <c r="G14" s="59"/>
      <c r="H14" s="59"/>
    </row>
    <row r="15" spans="1:8" ht="15.75" thickBot="1" x14ac:dyDescent="0.3">
      <c r="A15" s="57"/>
      <c r="B15" s="58"/>
      <c r="C15" s="60"/>
      <c r="D15" s="60"/>
      <c r="E15" s="60"/>
      <c r="F15" s="60"/>
      <c r="G15" s="60"/>
      <c r="H15" s="60"/>
    </row>
    <row r="16" spans="1:8" x14ac:dyDescent="0.25">
      <c r="A16" s="74"/>
      <c r="B16" s="74"/>
      <c r="C16" s="74"/>
      <c r="D16" s="74"/>
      <c r="E16" s="74"/>
      <c r="F16" s="76"/>
      <c r="G16" s="78" t="s">
        <v>11</v>
      </c>
      <c r="H16" s="61"/>
    </row>
    <row r="17" spans="1:8" ht="15.75" thickBot="1" x14ac:dyDescent="0.3">
      <c r="A17" s="75"/>
      <c r="B17" s="75"/>
      <c r="C17" s="75"/>
      <c r="D17" s="75"/>
      <c r="E17" s="75"/>
      <c r="F17" s="77"/>
      <c r="G17" s="79"/>
      <c r="H17" s="62"/>
    </row>
    <row r="18" spans="1:8" x14ac:dyDescent="0.25">
      <c r="A18" s="63" t="s">
        <v>36</v>
      </c>
      <c r="B18" s="65"/>
      <c r="C18" s="66"/>
      <c r="D18" s="66"/>
      <c r="E18" s="66"/>
      <c r="F18" s="66"/>
      <c r="G18" s="66"/>
      <c r="H18" s="67"/>
    </row>
    <row r="19" spans="1:8" ht="15.75" thickBot="1" x14ac:dyDescent="0.3">
      <c r="A19" s="64"/>
      <c r="B19" s="68"/>
      <c r="C19" s="69"/>
      <c r="D19" s="69"/>
      <c r="E19" s="69"/>
      <c r="F19" s="69"/>
      <c r="G19" s="69"/>
      <c r="H19" s="70"/>
    </row>
    <row r="20" spans="1:8" ht="15.75" thickBot="1" x14ac:dyDescent="0.3">
      <c r="A20" s="9" t="s">
        <v>14</v>
      </c>
      <c r="B20" s="71"/>
      <c r="C20" s="72"/>
      <c r="D20" s="72"/>
      <c r="E20" s="72"/>
      <c r="F20" s="72"/>
      <c r="G20" s="72"/>
      <c r="H20" s="73"/>
    </row>
    <row r="21" spans="1:8" x14ac:dyDescent="0.25">
      <c r="A21" s="4"/>
      <c r="B21" s="4"/>
      <c r="C21" s="4"/>
      <c r="D21" s="4"/>
      <c r="E21" s="4"/>
      <c r="F21" s="4"/>
      <c r="G21" s="4"/>
      <c r="H21" s="4"/>
    </row>
    <row r="22" spans="1:8" x14ac:dyDescent="0.25">
      <c r="A22" s="1"/>
    </row>
    <row r="23" spans="1:8" x14ac:dyDescent="0.25">
      <c r="A23" s="11" t="s">
        <v>15</v>
      </c>
      <c r="B23" s="11" t="s">
        <v>16</v>
      </c>
    </row>
    <row r="24" spans="1:8" x14ac:dyDescent="0.25">
      <c r="A24" s="11" t="s">
        <v>17</v>
      </c>
      <c r="B24" s="1" t="s">
        <v>18</v>
      </c>
    </row>
    <row r="25" spans="1:8" x14ac:dyDescent="0.25">
      <c r="B25" s="1" t="s">
        <v>37</v>
      </c>
    </row>
    <row r="26" spans="1:8" x14ac:dyDescent="0.25">
      <c r="A26" s="12" t="s">
        <v>19</v>
      </c>
    </row>
    <row r="27" spans="1:8" x14ac:dyDescent="0.25">
      <c r="A27" s="11" t="s">
        <v>20</v>
      </c>
    </row>
    <row r="28" spans="1:8" x14ac:dyDescent="0.25">
      <c r="A28" s="13" t="s">
        <v>21</v>
      </c>
    </row>
    <row r="29" spans="1:8" x14ac:dyDescent="0.25">
      <c r="A29" s="14" t="s">
        <v>22</v>
      </c>
    </row>
    <row r="30" spans="1:8" x14ac:dyDescent="0.25">
      <c r="A30" s="13" t="s">
        <v>23</v>
      </c>
    </row>
    <row r="31" spans="1:8" x14ac:dyDescent="0.25">
      <c r="A31" s="15"/>
    </row>
    <row r="32" spans="1:8" x14ac:dyDescent="0.25">
      <c r="A32" s="1" t="s">
        <v>24</v>
      </c>
    </row>
    <row r="33" spans="1:1" x14ac:dyDescent="0.25">
      <c r="A33" s="1"/>
    </row>
    <row r="34" spans="1:1" x14ac:dyDescent="0.25">
      <c r="A34" s="11" t="s">
        <v>25</v>
      </c>
    </row>
    <row r="35" spans="1:1" x14ac:dyDescent="0.25">
      <c r="A35" s="11" t="s">
        <v>26</v>
      </c>
    </row>
  </sheetData>
  <mergeCells count="40">
    <mergeCell ref="H16:H17"/>
    <mergeCell ref="A18:A19"/>
    <mergeCell ref="B18:H19"/>
    <mergeCell ref="B20:H20"/>
    <mergeCell ref="A16:B17"/>
    <mergeCell ref="C16:C17"/>
    <mergeCell ref="D16:D17"/>
    <mergeCell ref="E16:E17"/>
    <mergeCell ref="F16:F17"/>
    <mergeCell ref="G16:G17"/>
    <mergeCell ref="H12:H13"/>
    <mergeCell ref="A14:B15"/>
    <mergeCell ref="C14:C15"/>
    <mergeCell ref="D14:D15"/>
    <mergeCell ref="E14:E15"/>
    <mergeCell ref="F14:F15"/>
    <mergeCell ref="G14:G15"/>
    <mergeCell ref="H14:H15"/>
    <mergeCell ref="A12:B13"/>
    <mergeCell ref="C12:C13"/>
    <mergeCell ref="D12:D13"/>
    <mergeCell ref="E12:E13"/>
    <mergeCell ref="F12:F13"/>
    <mergeCell ref="G12:G13"/>
    <mergeCell ref="F8:F9"/>
    <mergeCell ref="G8:G9"/>
    <mergeCell ref="H8:H9"/>
    <mergeCell ref="A10:B11"/>
    <mergeCell ref="C10:C11"/>
    <mergeCell ref="D10:D11"/>
    <mergeCell ref="E10:E11"/>
    <mergeCell ref="F10:F11"/>
    <mergeCell ref="G10:G11"/>
    <mergeCell ref="H10:H11"/>
    <mergeCell ref="E8:E9"/>
    <mergeCell ref="A1:A4"/>
    <mergeCell ref="A7:B7"/>
    <mergeCell ref="A8:B9"/>
    <mergeCell ref="C8:C9"/>
    <mergeCell ref="D8:D9"/>
  </mergeCells>
  <hyperlinks>
    <hyperlink ref="A26" r:id="rId1" display="about:blank" xr:uid="{68DB965E-5374-46D1-BD2A-B1D64C491EF3}"/>
    <hyperlink ref="A29" r:id="rId2" display="about:blank" xr:uid="{2F391A76-2008-48E7-B921-DC72F6DD65B3}"/>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FeeTable</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Vikas Dabral</dc:creator>
  <cp:keywords/>
  <dc:description/>
  <cp:lastModifiedBy>Vikas Dabral</cp:lastModifiedBy>
  <cp:revision/>
  <dcterms:created xsi:type="dcterms:W3CDTF">2022-04-07T10:31:47Z</dcterms:created>
  <dcterms:modified xsi:type="dcterms:W3CDTF">2024-03-29T11:22:03Z</dcterms:modified>
  <cp:category/>
  <cp:contentStatus/>
</cp:coreProperties>
</file>